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8\"/>
    </mc:Choice>
  </mc:AlternateContent>
  <bookViews>
    <workbookView xWindow="360" yWindow="300" windowWidth="20520" windowHeight="9405"/>
  </bookViews>
  <sheets>
    <sheet name="Додаток6_Ф05" sheetId="1" r:id="rId1"/>
  </sheets>
  <calcPr calcId="152511"/>
</workbook>
</file>

<file path=xl/calcChain.xml><?xml version="1.0" encoding="utf-8"?>
<calcChain xmlns="http://schemas.openxmlformats.org/spreadsheetml/2006/main">
  <c r="W18" i="1" l="1"/>
  <c r="W17" i="1"/>
  <c r="V16" i="1"/>
  <c r="V17" i="1"/>
  <c r="X16" i="1"/>
  <c r="X22" i="1"/>
  <c r="X18" i="1"/>
  <c r="X17" i="1"/>
  <c r="X10" i="1"/>
  <c r="X11" i="1"/>
  <c r="N37" i="1"/>
  <c r="O37" i="1"/>
  <c r="P37" i="1"/>
  <c r="Q37" i="1"/>
  <c r="M37" i="1"/>
  <c r="P27" i="1"/>
  <c r="P28" i="1"/>
  <c r="P26" i="1"/>
  <c r="P30" i="1"/>
  <c r="P29" i="1"/>
  <c r="Q29" i="1"/>
  <c r="O26" i="1"/>
  <c r="O27" i="1"/>
  <c r="O28" i="1"/>
  <c r="N26" i="1"/>
  <c r="N27" i="1"/>
  <c r="N28" i="1"/>
  <c r="Q25" i="1"/>
  <c r="M25" i="1"/>
  <c r="M26" i="1"/>
  <c r="M27" i="1"/>
  <c r="M28" i="1"/>
  <c r="M29" i="1"/>
  <c r="O25" i="1"/>
  <c r="N25" i="1"/>
  <c r="P33" i="1"/>
  <c r="Q33" i="1"/>
  <c r="O33" i="1"/>
  <c r="N33" i="1"/>
  <c r="E33" i="1"/>
  <c r="E30" i="1"/>
  <c r="O30" i="1"/>
  <c r="Q30" i="1"/>
  <c r="AF25" i="1"/>
  <c r="AG24" i="1" s="1"/>
  <c r="AF16" i="1"/>
  <c r="N30" i="1" l="1"/>
  <c r="AG23" i="1"/>
  <c r="AG25" i="1" s="1"/>
  <c r="AG10" i="1"/>
  <c r="AG16" i="1" s="1"/>
  <c r="M30" i="1"/>
  <c r="W16" i="1" l="1"/>
</calcChain>
</file>

<file path=xl/sharedStrings.xml><?xml version="1.0" encoding="utf-8"?>
<sst xmlns="http://schemas.openxmlformats.org/spreadsheetml/2006/main" count="224" uniqueCount="133">
  <si>
    <t>Додаток  6</t>
  </si>
  <si>
    <t xml:space="preserve"> </t>
  </si>
  <si>
    <t>до Інструкції з проектування, технічного приймання,</t>
  </si>
  <si>
    <t xml:space="preserve">                   Продовження  додатка 6</t>
  </si>
  <si>
    <r>
      <t>обліку та оцінки якості лісокультурних об</t>
    </r>
    <r>
      <rPr>
        <sz val="10"/>
        <rFont val="Arial Narrow"/>
        <family val="2"/>
        <charset val="204"/>
      </rPr>
      <t>’</t>
    </r>
    <r>
      <rPr>
        <sz val="10"/>
        <rFont val="Times New Roman"/>
        <family val="1"/>
        <charset val="204"/>
      </rPr>
      <t>єктів</t>
    </r>
  </si>
  <si>
    <t>Продовження форми  05 (частина друга)</t>
  </si>
  <si>
    <t>у тому числі:</t>
  </si>
  <si>
    <t>Форма  05 (частина перша)</t>
  </si>
  <si>
    <t>1. За головними породами</t>
  </si>
  <si>
    <t>2. За типами лісорослинних</t>
  </si>
  <si>
    <t>3. За категоріями лісокультурної</t>
  </si>
  <si>
    <t>№ з/п</t>
  </si>
  <si>
    <t>Порода</t>
  </si>
  <si>
    <t>Площа</t>
  </si>
  <si>
    <t>%</t>
  </si>
  <si>
    <t>Витрати матеріалу</t>
  </si>
  <si>
    <t>умов</t>
  </si>
  <si>
    <t>площі</t>
  </si>
  <si>
    <t>ЗАТВЕРДЖУЮ</t>
  </si>
  <si>
    <t>посівного, кг.</t>
  </si>
  <si>
    <t xml:space="preserve">ТЛУ </t>
  </si>
  <si>
    <t>Площа, га</t>
  </si>
  <si>
    <t>Категорія</t>
  </si>
  <si>
    <t>Всього хвойних</t>
  </si>
  <si>
    <r>
      <t>А</t>
    </r>
    <r>
      <rPr>
        <sz val="6"/>
        <rFont val="Times New Roman"/>
        <family val="1"/>
        <charset val="204"/>
      </rPr>
      <t>0</t>
    </r>
  </si>
  <si>
    <t>Зруби</t>
  </si>
  <si>
    <t>Сосна звичайна</t>
  </si>
  <si>
    <r>
      <t>А</t>
    </r>
    <r>
      <rPr>
        <sz val="6"/>
        <rFont val="Times New Roman"/>
        <family val="1"/>
        <charset val="204"/>
      </rPr>
      <t>1</t>
    </r>
  </si>
  <si>
    <t>Галявини і пустирі</t>
  </si>
  <si>
    <t>Сосна Палласа</t>
  </si>
  <si>
    <r>
      <t>А</t>
    </r>
    <r>
      <rPr>
        <sz val="6"/>
        <rFont val="Times New Roman"/>
        <family val="1"/>
        <charset val="204"/>
      </rPr>
      <t>2</t>
    </r>
  </si>
  <si>
    <t>Згарища</t>
  </si>
  <si>
    <t>Ялина</t>
  </si>
  <si>
    <r>
      <t>А</t>
    </r>
    <r>
      <rPr>
        <sz val="6"/>
        <rFont val="Times New Roman"/>
        <family val="1"/>
        <charset val="204"/>
      </rPr>
      <t>3</t>
    </r>
  </si>
  <si>
    <t>Загиблі лісові культури</t>
  </si>
  <si>
    <t>відомість проектів лісових культур, лісових плантацій і природного поновлення</t>
  </si>
  <si>
    <t>Ялиця</t>
  </si>
  <si>
    <r>
      <t>А</t>
    </r>
    <r>
      <rPr>
        <sz val="6"/>
        <rFont val="Times New Roman"/>
        <family val="1"/>
        <charset val="204"/>
      </rPr>
      <t>4</t>
    </r>
  </si>
  <si>
    <t>Рідколісся</t>
  </si>
  <si>
    <t>Модрина</t>
  </si>
  <si>
    <r>
      <t>А</t>
    </r>
    <r>
      <rPr>
        <sz val="6"/>
        <rFont val="Times New Roman"/>
        <family val="1"/>
        <charset val="204"/>
      </rPr>
      <t>5</t>
    </r>
  </si>
  <si>
    <t>Малоцінні насадження</t>
  </si>
  <si>
    <t>Всього листяних</t>
  </si>
  <si>
    <r>
      <t>В</t>
    </r>
    <r>
      <rPr>
        <sz val="6"/>
        <rFont val="Times New Roman"/>
        <family val="1"/>
        <charset val="204"/>
      </rPr>
      <t>1</t>
    </r>
  </si>
  <si>
    <t>РАЗОМ</t>
  </si>
  <si>
    <t>Місцезнаходження (урочище, землекористувач, село, район, місцева назва ділянки), структурний підрозділ</t>
  </si>
  <si>
    <t>№        про-екту</t>
  </si>
  <si>
    <t>Квар-тал</t>
  </si>
  <si>
    <t>Виділ</t>
  </si>
  <si>
    <t>Площа (до 0,1 га)</t>
  </si>
  <si>
    <t>Головні породи</t>
  </si>
  <si>
    <t>Тип лісорос-линних умов</t>
  </si>
  <si>
    <t>Категорія лісоку-льтурної площі</t>
  </si>
  <si>
    <t>Способи</t>
  </si>
  <si>
    <t>Розмі-щення</t>
  </si>
  <si>
    <t>Схема змішу-вання</t>
  </si>
  <si>
    <t>Потреба у садивному, посівному матеріалі</t>
  </si>
  <si>
    <t>Примітка</t>
  </si>
  <si>
    <t>Дуб північний</t>
  </si>
  <si>
    <r>
      <t>В</t>
    </r>
    <r>
      <rPr>
        <sz val="6"/>
        <rFont val="Times New Roman"/>
        <family val="1"/>
        <charset val="204"/>
      </rPr>
      <t>3</t>
    </r>
  </si>
  <si>
    <t>Ясен звичайний</t>
  </si>
  <si>
    <r>
      <t>В</t>
    </r>
    <r>
      <rPr>
        <sz val="6"/>
        <rFont val="Times New Roman"/>
        <family val="1"/>
        <charset val="204"/>
      </rPr>
      <t>4</t>
    </r>
  </si>
  <si>
    <t>4. За сезонами створення</t>
  </si>
  <si>
    <r>
      <t>обробітку ґ</t>
    </r>
    <r>
      <rPr>
        <sz val="10"/>
        <rFont val="Times New Roman"/>
        <family val="1"/>
        <charset val="204"/>
      </rPr>
      <t>рунту</t>
    </r>
  </si>
  <si>
    <t>створення лісових культур</t>
  </si>
  <si>
    <t>в тому числі за головними породами</t>
  </si>
  <si>
    <t>Бук</t>
  </si>
  <si>
    <r>
      <t>В</t>
    </r>
    <r>
      <rPr>
        <sz val="6"/>
        <rFont val="Times New Roman"/>
        <family val="1"/>
        <charset val="204"/>
      </rPr>
      <t>5</t>
    </r>
  </si>
  <si>
    <t>Липа</t>
  </si>
  <si>
    <r>
      <t>C</t>
    </r>
    <r>
      <rPr>
        <sz val="6"/>
        <rFont val="Times New Roman"/>
        <family val="1"/>
        <charset val="204"/>
      </rPr>
      <t>0</t>
    </r>
  </si>
  <si>
    <t>Сезон</t>
  </si>
  <si>
    <t>Клен</t>
  </si>
  <si>
    <r>
      <t>C</t>
    </r>
    <r>
      <rPr>
        <sz val="6"/>
        <rFont val="Times New Roman"/>
        <family val="1"/>
        <charset val="204"/>
      </rPr>
      <t>1</t>
    </r>
  </si>
  <si>
    <t>Береза</t>
  </si>
  <si>
    <r>
      <t>C</t>
    </r>
    <r>
      <rPr>
        <sz val="6"/>
        <rFont val="Times New Roman"/>
        <family val="1"/>
        <charset val="204"/>
      </rPr>
      <t>2</t>
    </r>
  </si>
  <si>
    <t>Горіх</t>
  </si>
  <si>
    <r>
      <t>C</t>
    </r>
    <r>
      <rPr>
        <sz val="6"/>
        <rFont val="Times New Roman"/>
        <family val="1"/>
        <charset val="204"/>
      </rPr>
      <t>3</t>
    </r>
  </si>
  <si>
    <t>А. Лісові культури</t>
  </si>
  <si>
    <t>Тополя</t>
  </si>
  <si>
    <r>
      <t>C</t>
    </r>
    <r>
      <rPr>
        <sz val="6"/>
        <rFont val="Times New Roman"/>
        <family val="1"/>
        <charset val="204"/>
      </rPr>
      <t>4</t>
    </r>
  </si>
  <si>
    <t>Вільха</t>
  </si>
  <si>
    <r>
      <t>D</t>
    </r>
    <r>
      <rPr>
        <sz val="6"/>
        <rFont val="Times New Roman"/>
        <family val="1"/>
        <charset val="204"/>
      </rPr>
      <t>0</t>
    </r>
  </si>
  <si>
    <t>Робінія звичайна</t>
  </si>
  <si>
    <r>
      <t>D</t>
    </r>
    <r>
      <rPr>
        <sz val="6"/>
        <rFont val="Times New Roman"/>
        <family val="1"/>
        <charset val="204"/>
      </rPr>
      <t>1</t>
    </r>
  </si>
  <si>
    <t>5. За методами створення</t>
  </si>
  <si>
    <t>Всього</t>
  </si>
  <si>
    <t>Гледичія</t>
  </si>
  <si>
    <r>
      <t>D</t>
    </r>
    <r>
      <rPr>
        <sz val="6"/>
        <rFont val="Times New Roman"/>
        <family val="1"/>
        <charset val="204"/>
      </rPr>
      <t>2</t>
    </r>
  </si>
  <si>
    <t>Метод</t>
  </si>
  <si>
    <t>Ільмові</t>
  </si>
  <si>
    <t>Ручне садіння</t>
  </si>
  <si>
    <t>В.Природне поновлення</t>
  </si>
  <si>
    <t>Разом</t>
  </si>
  <si>
    <t>(П.І.Б.)</t>
  </si>
  <si>
    <t>(підпис)</t>
  </si>
  <si>
    <t>(дата)</t>
  </si>
  <si>
    <t>ПОГОДЖЕНО</t>
  </si>
  <si>
    <t>Головний лісничий ЛГП „Галсільліс”</t>
  </si>
  <si>
    <t>_______________________________</t>
  </si>
  <si>
    <t>_____________________(О.Ю.Грищук)</t>
  </si>
  <si>
    <t>ручне</t>
  </si>
  <si>
    <t>всього шт., кг</t>
  </si>
  <si>
    <t>-</t>
  </si>
  <si>
    <t>Дуб звичайний</t>
  </si>
  <si>
    <r>
      <t>В</t>
    </r>
    <r>
      <rPr>
        <sz val="6"/>
        <rFont val="Times New Roman"/>
        <family val="1"/>
        <charset val="204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</si>
  <si>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t>Дз</t>
  </si>
  <si>
    <t>механ.</t>
  </si>
  <si>
    <t>6Дз2Сз2Дчр</t>
  </si>
  <si>
    <t>Б.Лісорозведення</t>
  </si>
  <si>
    <t>садивного,  шт.</t>
  </si>
  <si>
    <t>_____________________І.О. Тренич</t>
  </si>
  <si>
    <t>Керівник-лісничий  Пустомитівського ДЛГП "Галсільліс"</t>
  </si>
  <si>
    <t xml:space="preserve">на весну 2018 року по Пустомитівському ДЛГП "Галсільліс" </t>
  </si>
  <si>
    <t>20.01.2018року</t>
  </si>
  <si>
    <t>Навесні 2018</t>
  </si>
  <si>
    <t>Восени 2018</t>
  </si>
  <si>
    <t>зруб 17</t>
  </si>
  <si>
    <t>D3</t>
  </si>
  <si>
    <t>Категорія лісових культур Зруб 2017 року</t>
  </si>
  <si>
    <r>
      <t>С</t>
    </r>
    <r>
      <rPr>
        <vertAlign val="subscript"/>
        <sz val="9"/>
        <rFont val="Times New Roman"/>
        <family val="1"/>
        <charset val="204"/>
      </rPr>
      <t>3</t>
    </r>
  </si>
  <si>
    <r>
      <t>Д</t>
    </r>
    <r>
      <rPr>
        <vertAlign val="subscript"/>
        <sz val="9"/>
        <rFont val="Times New Roman"/>
        <family val="1"/>
        <charset val="204"/>
      </rPr>
      <t>3</t>
    </r>
  </si>
  <si>
    <t>зруб 18</t>
  </si>
  <si>
    <t>ЗВЕДЕНА</t>
  </si>
  <si>
    <t>Категорія лісокультурних площ: зруб 2017-2018 років</t>
  </si>
  <si>
    <t>ручний</t>
  </si>
  <si>
    <t>2,5*0,75</t>
  </si>
  <si>
    <t>8Дчр2Кл</t>
  </si>
  <si>
    <t>Дчрв</t>
  </si>
  <si>
    <t>Дзв</t>
  </si>
  <si>
    <t>Сз</t>
  </si>
  <si>
    <t>Кл</t>
  </si>
  <si>
    <t>6Дз2Сз2Кл</t>
  </si>
  <si>
    <t>В.о.пом. лісничого                  Ільчук 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</si>
</sst>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Narrow"/>
      <family val="2"/>
      <charset val="204"/>
    </font>
    <font>
      <b/>
      <sz val="10"/>
      <name val="Times New Roman"/>
      <family val="1"/>
      <charset val="204"/>
    </font>
    <font>
      <sz val="6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vertAlign val="subscript"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9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6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164" fontId="2" fillId="0" borderId="6" xfId="0" applyNumberFormat="1" applyFont="1" applyBorder="1"/>
    <xf numFmtId="0" fontId="2" fillId="0" borderId="0" xfId="0" applyFont="1" applyFill="1"/>
    <xf numFmtId="0" fontId="6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6" xfId="0" applyFont="1" applyBorder="1"/>
    <xf numFmtId="0" fontId="2" fillId="0" borderId="6" xfId="0" applyFont="1" applyBorder="1" applyAlignment="1"/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Fill="1" applyBorder="1" applyAlignment="1"/>
    <xf numFmtId="0" fontId="2" fillId="0" borderId="8" xfId="0" applyFont="1" applyBorder="1" applyAlignment="1"/>
    <xf numFmtId="0" fontId="6" fillId="0" borderId="0" xfId="0" applyFont="1" applyFill="1" applyAlignment="1"/>
    <xf numFmtId="0" fontId="6" fillId="0" borderId="0" xfId="0" applyFont="1" applyAlignment="1"/>
    <xf numFmtId="0" fontId="2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8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2" fillId="0" borderId="6" xfId="0" applyNumberFormat="1" applyFont="1" applyBorder="1"/>
    <xf numFmtId="2" fontId="2" fillId="0" borderId="6" xfId="0" applyNumberFormat="1" applyFont="1" applyBorder="1"/>
    <xf numFmtId="2" fontId="6" fillId="0" borderId="6" xfId="0" applyNumberFormat="1" applyFont="1" applyBorder="1"/>
    <xf numFmtId="1" fontId="6" fillId="0" borderId="6" xfId="0" applyNumberFormat="1" applyFont="1" applyBorder="1"/>
    <xf numFmtId="0" fontId="6" fillId="0" borderId="0" xfId="0" applyFont="1" applyBorder="1" applyAlignment="1">
      <alignment horizontal="center"/>
    </xf>
    <xf numFmtId="164" fontId="2" fillId="0" borderId="0" xfId="0" applyNumberFormat="1" applyFont="1" applyBorder="1"/>
    <xf numFmtId="0" fontId="2" fillId="0" borderId="9" xfId="0" applyFont="1" applyBorder="1" applyAlignment="1">
      <alignment horizontal="center"/>
    </xf>
    <xf numFmtId="0" fontId="9" fillId="0" borderId="0" xfId="0" applyFont="1" applyBorder="1"/>
    <xf numFmtId="164" fontId="9" fillId="0" borderId="0" xfId="0" applyNumberFormat="1" applyFont="1" applyBorder="1"/>
    <xf numFmtId="0" fontId="10" fillId="0" borderId="0" xfId="0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2" fillId="0" borderId="6" xfId="0" applyNumberFormat="1" applyFont="1" applyBorder="1" applyAlignment="1"/>
    <xf numFmtId="1" fontId="2" fillId="0" borderId="0" xfId="0" applyNumberFormat="1" applyFont="1"/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distributed"/>
    </xf>
    <xf numFmtId="0" fontId="2" fillId="0" borderId="5" xfId="0" applyFont="1" applyBorder="1" applyAlignment="1">
      <alignment horizontal="center" vertical="distributed"/>
    </xf>
    <xf numFmtId="0" fontId="2" fillId="0" borderId="7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/>
    <xf numFmtId="0" fontId="6" fillId="0" borderId="0" xfId="0" applyFont="1" applyAlignment="1">
      <alignment horizontal="center" vertical="top" wrapText="1"/>
    </xf>
    <xf numFmtId="0" fontId="2" fillId="0" borderId="6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2" xfId="0" applyFont="1" applyBorder="1" applyAlignment="1">
      <alignment horizontal="center"/>
    </xf>
    <xf numFmtId="0" fontId="2" fillId="0" borderId="2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distributed"/>
    </xf>
    <xf numFmtId="0" fontId="8" fillId="0" borderId="6" xfId="0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6" fillId="0" borderId="10" xfId="0" applyFont="1" applyBorder="1" applyAlignment="1">
      <alignment horizontal="center"/>
    </xf>
    <xf numFmtId="1" fontId="8" fillId="0" borderId="6" xfId="0" applyNumberFormat="1" applyFont="1" applyFill="1" applyBorder="1" applyAlignment="1">
      <alignment horizontal="center" vertical="center" wrapText="1"/>
    </xf>
  </cellXfs>
  <cellStyles count="2">
    <cellStyle name="Звичайний_Копия Книга(2)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H44"/>
  <sheetViews>
    <sheetView tabSelected="1" view="pageBreakPreview" topLeftCell="A22" zoomScale="115" zoomScaleNormal="121" zoomScaleSheetLayoutView="115" workbookViewId="0">
      <selection activeCell="O30" sqref="O30"/>
    </sheetView>
  </sheetViews>
  <sheetFormatPr defaultRowHeight="12.75" x14ac:dyDescent="0.2"/>
  <cols>
    <col min="1" max="1" width="19" style="1" customWidth="1"/>
    <col min="2" max="2" width="6.5703125" style="1" customWidth="1"/>
    <col min="3" max="3" width="5.42578125" style="1" customWidth="1"/>
    <col min="4" max="4" width="5.85546875" style="1" customWidth="1"/>
    <col min="5" max="6" width="7.42578125" style="1" customWidth="1"/>
    <col min="7" max="7" width="7.85546875" style="1" customWidth="1"/>
    <col min="8" max="8" width="9.140625" style="1"/>
    <col min="9" max="9" width="8.28515625" style="1" customWidth="1"/>
    <col min="10" max="10" width="7.7109375" style="1" customWidth="1"/>
    <col min="11" max="11" width="7.42578125" style="1" customWidth="1"/>
    <col min="12" max="12" width="13.42578125" style="1" customWidth="1"/>
    <col min="13" max="13" width="6.7109375" style="1" customWidth="1"/>
    <col min="14" max="15" width="5.28515625" style="1" customWidth="1"/>
    <col min="16" max="17" width="5" style="1" customWidth="1"/>
    <col min="18" max="18" width="5.7109375" style="1" customWidth="1"/>
    <col min="19" max="19" width="16.7109375" style="1" customWidth="1"/>
    <col min="20" max="20" width="3.5703125" style="1" customWidth="1"/>
    <col min="21" max="21" width="15.42578125" style="1" bestFit="1" customWidth="1"/>
    <col min="22" max="22" width="7" style="1" customWidth="1"/>
    <col min="23" max="23" width="6.28515625" style="1" customWidth="1"/>
    <col min="24" max="24" width="9.85546875" style="1" bestFit="1" customWidth="1"/>
    <col min="25" max="25" width="10" style="1" customWidth="1"/>
    <col min="26" max="26" width="8.42578125" style="1" customWidth="1"/>
    <col min="27" max="27" width="7.7109375" style="1" customWidth="1"/>
    <col min="28" max="28" width="7.5703125" style="1" customWidth="1"/>
    <col min="29" max="29" width="7.85546875" style="1" customWidth="1"/>
    <col min="30" max="30" width="9.140625" style="1"/>
    <col min="31" max="31" width="26.42578125" style="1" bestFit="1" customWidth="1"/>
    <col min="32" max="32" width="7.5703125" style="1" customWidth="1"/>
    <col min="33" max="33" width="8.85546875" style="1" customWidth="1"/>
    <col min="34" max="16384" width="9.140625" style="1"/>
  </cols>
  <sheetData>
    <row r="1" spans="1:34" ht="15.75" x14ac:dyDescent="0.25">
      <c r="K1" s="3" t="s">
        <v>0</v>
      </c>
      <c r="L1" s="3"/>
      <c r="M1" s="3"/>
      <c r="N1" s="3"/>
      <c r="O1" s="3" t="s">
        <v>1</v>
      </c>
      <c r="P1" s="3"/>
      <c r="Q1" s="3"/>
      <c r="R1" s="3"/>
      <c r="S1" s="4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</row>
    <row r="2" spans="1:34" ht="15.75" x14ac:dyDescent="0.25">
      <c r="I2" s="2"/>
      <c r="J2" s="2"/>
      <c r="K2" s="58" t="s">
        <v>2</v>
      </c>
      <c r="L2" s="58"/>
      <c r="M2" s="58"/>
      <c r="N2" s="58"/>
      <c r="O2" s="58"/>
      <c r="P2" s="58"/>
      <c r="Q2" s="58"/>
      <c r="R2" s="58"/>
      <c r="S2" s="58"/>
      <c r="T2" s="5"/>
      <c r="U2" s="5"/>
      <c r="V2" s="5"/>
      <c r="W2" s="5"/>
      <c r="X2" s="5"/>
      <c r="Y2" s="5"/>
      <c r="Z2" s="5"/>
      <c r="AA2" s="5"/>
      <c r="AB2" s="5"/>
      <c r="AC2" s="5"/>
      <c r="AD2" s="59" t="s">
        <v>3</v>
      </c>
      <c r="AE2" s="59"/>
      <c r="AF2" s="59"/>
      <c r="AG2" s="59"/>
      <c r="AH2" s="59"/>
    </row>
    <row r="3" spans="1:34" ht="15.75" x14ac:dyDescent="0.25">
      <c r="K3" s="58" t="s">
        <v>4</v>
      </c>
      <c r="L3" s="58"/>
      <c r="M3" s="58"/>
      <c r="N3" s="58"/>
      <c r="O3" s="58"/>
      <c r="P3" s="58"/>
      <c r="Q3" s="58"/>
      <c r="R3" s="58"/>
      <c r="S3" s="58"/>
      <c r="T3" s="46"/>
      <c r="U3" s="46"/>
      <c r="V3" s="46"/>
      <c r="W3" s="46"/>
      <c r="X3" s="46"/>
      <c r="Y3" s="46"/>
      <c r="Z3" s="6"/>
      <c r="AA3" s="6"/>
      <c r="AB3" s="6"/>
      <c r="AC3" s="6"/>
      <c r="AD3" s="60" t="s">
        <v>5</v>
      </c>
      <c r="AE3" s="61"/>
      <c r="AF3" s="61"/>
      <c r="AG3" s="61"/>
    </row>
    <row r="4" spans="1:34" ht="15.75" x14ac:dyDescent="0.25">
      <c r="K4" s="7"/>
      <c r="L4" s="2"/>
      <c r="M4" s="2"/>
      <c r="N4" s="2"/>
      <c r="O4" s="2"/>
      <c r="P4" s="2"/>
      <c r="Q4" s="2"/>
      <c r="R4" s="2"/>
      <c r="S4" s="8"/>
      <c r="T4" s="46" t="s">
        <v>118</v>
      </c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</row>
    <row r="5" spans="1:34" x14ac:dyDescent="0.2">
      <c r="S5" s="9"/>
      <c r="U5" s="1" t="s">
        <v>6</v>
      </c>
    </row>
    <row r="6" spans="1:34" x14ac:dyDescent="0.2">
      <c r="M6" s="7"/>
      <c r="O6" s="2" t="s">
        <v>7</v>
      </c>
      <c r="P6" s="2"/>
      <c r="Q6" s="2"/>
      <c r="R6" s="2"/>
      <c r="S6" s="8"/>
      <c r="T6" s="47" t="s">
        <v>8</v>
      </c>
      <c r="U6" s="47"/>
      <c r="V6" s="47"/>
      <c r="W6" s="47"/>
      <c r="X6" s="47"/>
      <c r="Y6" s="47"/>
      <c r="AA6" s="10" t="s">
        <v>9</v>
      </c>
      <c r="AE6" s="48" t="s">
        <v>10</v>
      </c>
      <c r="AF6" s="48"/>
      <c r="AG6" s="48"/>
    </row>
    <row r="7" spans="1:34" x14ac:dyDescent="0.2">
      <c r="S7" s="9"/>
      <c r="T7" s="49" t="s">
        <v>11</v>
      </c>
      <c r="U7" s="52" t="s">
        <v>12</v>
      </c>
      <c r="V7" s="52" t="s">
        <v>13</v>
      </c>
      <c r="W7" s="52" t="s">
        <v>14</v>
      </c>
      <c r="X7" s="55" t="s">
        <v>15</v>
      </c>
      <c r="Y7" s="56"/>
      <c r="Z7" s="2"/>
      <c r="AA7" s="47" t="s">
        <v>16</v>
      </c>
      <c r="AB7" s="47"/>
      <c r="AC7" s="47"/>
      <c r="AD7" s="2"/>
      <c r="AE7" s="48" t="s">
        <v>17</v>
      </c>
      <c r="AF7" s="48"/>
      <c r="AG7" s="48"/>
    </row>
    <row r="8" spans="1:34" ht="14.25" customHeight="1" x14ac:dyDescent="0.2">
      <c r="A8" s="62" t="s">
        <v>96</v>
      </c>
      <c r="B8" s="62"/>
      <c r="C8" s="62"/>
      <c r="D8" s="62"/>
      <c r="E8" s="62"/>
      <c r="F8" s="23"/>
      <c r="G8" s="10"/>
      <c r="H8" s="10"/>
      <c r="I8" s="10"/>
      <c r="J8" s="10"/>
      <c r="K8" s="24"/>
      <c r="L8" s="62" t="s">
        <v>18</v>
      </c>
      <c r="M8" s="62"/>
      <c r="N8" s="62"/>
      <c r="O8" s="62"/>
      <c r="P8" s="62"/>
      <c r="Q8" s="62"/>
      <c r="R8" s="62"/>
      <c r="S8" s="21"/>
      <c r="T8" s="50"/>
      <c r="U8" s="53"/>
      <c r="V8" s="53"/>
      <c r="W8" s="53"/>
      <c r="X8" s="49" t="s">
        <v>109</v>
      </c>
      <c r="Y8" s="49" t="s">
        <v>19</v>
      </c>
      <c r="Z8" s="2"/>
      <c r="AA8" s="52" t="s">
        <v>20</v>
      </c>
      <c r="AB8" s="49" t="s">
        <v>21</v>
      </c>
      <c r="AC8" s="52" t="s">
        <v>14</v>
      </c>
      <c r="AD8" s="2"/>
      <c r="AE8" s="63" t="s">
        <v>22</v>
      </c>
      <c r="AF8" s="49" t="s">
        <v>21</v>
      </c>
      <c r="AG8" s="52" t="s">
        <v>14</v>
      </c>
    </row>
    <row r="9" spans="1:34" ht="15.75" customHeight="1" x14ac:dyDescent="0.2">
      <c r="A9" s="62" t="s">
        <v>97</v>
      </c>
      <c r="B9" s="62"/>
      <c r="C9" s="62"/>
      <c r="D9" s="62"/>
      <c r="E9" s="62"/>
      <c r="F9" s="23"/>
      <c r="G9" s="10"/>
      <c r="H9" s="10"/>
      <c r="I9" s="10"/>
      <c r="J9" s="10"/>
      <c r="K9" s="24"/>
      <c r="L9" s="62" t="s">
        <v>111</v>
      </c>
      <c r="M9" s="62"/>
      <c r="N9" s="62"/>
      <c r="O9" s="62"/>
      <c r="P9" s="62"/>
      <c r="Q9" s="62"/>
      <c r="R9" s="62"/>
      <c r="S9" s="11"/>
      <c r="T9" s="51"/>
      <c r="U9" s="54"/>
      <c r="V9" s="54"/>
      <c r="W9" s="54"/>
      <c r="X9" s="51"/>
      <c r="Y9" s="51"/>
      <c r="Z9" s="2"/>
      <c r="AA9" s="54"/>
      <c r="AB9" s="51"/>
      <c r="AC9" s="54"/>
      <c r="AD9" s="2"/>
      <c r="AE9" s="63"/>
      <c r="AF9" s="51"/>
      <c r="AG9" s="53"/>
    </row>
    <row r="10" spans="1:34" ht="13.5" customHeight="1" x14ac:dyDescent="0.2">
      <c r="A10" s="62" t="s">
        <v>110</v>
      </c>
      <c r="B10" s="62"/>
      <c r="C10" s="62"/>
      <c r="D10" s="62"/>
      <c r="E10" s="62"/>
      <c r="F10" s="23"/>
      <c r="G10" s="10"/>
      <c r="H10" s="10"/>
      <c r="I10" s="10"/>
      <c r="J10" s="10"/>
      <c r="K10" s="24"/>
      <c r="L10" s="62" t="s">
        <v>99</v>
      </c>
      <c r="M10" s="62"/>
      <c r="N10" s="62"/>
      <c r="O10" s="62"/>
      <c r="P10" s="62"/>
      <c r="Q10" s="62"/>
      <c r="R10" s="62"/>
      <c r="S10" s="21"/>
      <c r="T10" s="12">
        <v>1</v>
      </c>
      <c r="U10" s="13" t="s">
        <v>23</v>
      </c>
      <c r="V10" s="35"/>
      <c r="W10" s="36"/>
      <c r="X10" s="36">
        <f>SUM(X11:X15)</f>
        <v>1600.08</v>
      </c>
      <c r="Y10" s="13"/>
      <c r="AA10" s="12" t="s">
        <v>24</v>
      </c>
      <c r="AB10" s="13"/>
      <c r="AC10" s="14"/>
      <c r="AE10" s="13" t="s">
        <v>25</v>
      </c>
      <c r="AF10" s="13">
        <v>1.6</v>
      </c>
      <c r="AG10" s="33">
        <f>AF10*100/AF16</f>
        <v>100</v>
      </c>
    </row>
    <row r="11" spans="1:34" x14ac:dyDescent="0.2">
      <c r="A11" s="48" t="s">
        <v>98</v>
      </c>
      <c r="B11" s="48"/>
      <c r="C11" s="48"/>
      <c r="D11" s="48"/>
      <c r="E11" s="48"/>
      <c r="F11" s="23"/>
      <c r="G11" s="10"/>
      <c r="H11" s="10"/>
      <c r="I11" s="10"/>
      <c r="J11" s="10"/>
      <c r="K11" s="24"/>
      <c r="L11" s="48" t="s">
        <v>98</v>
      </c>
      <c r="M11" s="48"/>
      <c r="N11" s="48"/>
      <c r="O11" s="48"/>
      <c r="P11" s="48"/>
      <c r="Q11" s="48"/>
      <c r="R11" s="48"/>
      <c r="S11" s="22"/>
      <c r="T11" s="12">
        <v>2</v>
      </c>
      <c r="U11" s="13" t="s">
        <v>26</v>
      </c>
      <c r="V11" s="34"/>
      <c r="W11" s="33"/>
      <c r="X11" s="33">
        <f>N30</f>
        <v>1600.08</v>
      </c>
      <c r="Y11" s="13"/>
      <c r="AA11" s="12" t="s">
        <v>27</v>
      </c>
      <c r="AB11" s="13"/>
      <c r="AC11" s="14"/>
      <c r="AE11" s="13" t="s">
        <v>28</v>
      </c>
      <c r="AF11" s="13"/>
      <c r="AG11" s="14"/>
    </row>
    <row r="12" spans="1:34" x14ac:dyDescent="0.2">
      <c r="A12" s="15"/>
      <c r="B12" s="15"/>
      <c r="C12" s="15"/>
      <c r="D12" s="15"/>
      <c r="E12" s="15"/>
      <c r="F12" s="15"/>
      <c r="L12" s="9"/>
      <c r="M12" s="9"/>
      <c r="N12" s="9"/>
      <c r="O12" s="9"/>
      <c r="P12" s="9"/>
      <c r="Q12" s="9"/>
      <c r="R12" s="9"/>
      <c r="S12" s="9"/>
      <c r="T12" s="12">
        <v>3</v>
      </c>
      <c r="U12" s="13" t="s">
        <v>29</v>
      </c>
      <c r="V12" s="33"/>
      <c r="W12" s="14"/>
      <c r="X12" s="13"/>
      <c r="Y12" s="13"/>
      <c r="AA12" s="12" t="s">
        <v>30</v>
      </c>
      <c r="AB12" s="13"/>
      <c r="AC12" s="14"/>
      <c r="AE12" s="13" t="s">
        <v>31</v>
      </c>
      <c r="AF12" s="13"/>
      <c r="AG12" s="14"/>
    </row>
    <row r="13" spans="1:34" x14ac:dyDescent="0.2">
      <c r="A13" s="67" t="s">
        <v>122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12">
        <v>4</v>
      </c>
      <c r="U13" s="13" t="s">
        <v>32</v>
      </c>
      <c r="V13" s="13"/>
      <c r="W13" s="14"/>
      <c r="X13" s="13"/>
      <c r="Y13" s="13"/>
      <c r="AA13" s="12" t="s">
        <v>33</v>
      </c>
      <c r="AB13" s="13"/>
      <c r="AC13" s="14"/>
      <c r="AE13" s="13" t="s">
        <v>34</v>
      </c>
      <c r="AF13" s="13"/>
      <c r="AG13" s="14"/>
    </row>
    <row r="14" spans="1:34" x14ac:dyDescent="0.2">
      <c r="A14" s="67" t="s">
        <v>35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12">
        <v>5</v>
      </c>
      <c r="U14" s="13" t="s">
        <v>36</v>
      </c>
      <c r="V14" s="13"/>
      <c r="W14" s="14"/>
      <c r="X14" s="13"/>
      <c r="Y14" s="13"/>
      <c r="AA14" s="12" t="s">
        <v>37</v>
      </c>
      <c r="AB14" s="13"/>
      <c r="AC14" s="14"/>
      <c r="AE14" s="13" t="s">
        <v>38</v>
      </c>
      <c r="AF14" s="13"/>
      <c r="AG14" s="14"/>
    </row>
    <row r="15" spans="1:34" x14ac:dyDescent="0.2">
      <c r="A15" s="67" t="s">
        <v>112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12">
        <v>6</v>
      </c>
      <c r="U15" s="13" t="s">
        <v>39</v>
      </c>
      <c r="V15" s="34"/>
      <c r="W15" s="33"/>
      <c r="X15" s="13"/>
      <c r="Y15" s="13"/>
      <c r="AA15" s="12" t="s">
        <v>40</v>
      </c>
      <c r="AB15" s="13"/>
      <c r="AC15" s="14"/>
      <c r="AE15" s="13" t="s">
        <v>41</v>
      </c>
      <c r="AF15" s="13"/>
      <c r="AG15" s="14"/>
    </row>
    <row r="16" spans="1:34" x14ac:dyDescent="0.2">
      <c r="A16" s="1" t="s">
        <v>123</v>
      </c>
      <c r="S16" s="9"/>
      <c r="T16" s="12">
        <v>8</v>
      </c>
      <c r="U16" s="13" t="s">
        <v>42</v>
      </c>
      <c r="V16" s="35">
        <f>SUM(V17:V29)</f>
        <v>1.6</v>
      </c>
      <c r="W16" s="36">
        <f>SUM(W17:W29)</f>
        <v>99.999999999999986</v>
      </c>
      <c r="X16" s="36">
        <f>SUM(X17:X29)</f>
        <v>9067.119999999999</v>
      </c>
      <c r="Y16" s="13"/>
      <c r="AA16" s="12" t="s">
        <v>43</v>
      </c>
      <c r="AB16" s="13"/>
      <c r="AC16" s="14"/>
      <c r="AE16" s="16" t="s">
        <v>44</v>
      </c>
      <c r="AF16" s="43">
        <f>SUM(AF10:AF15)</f>
        <v>1.6</v>
      </c>
      <c r="AG16" s="16">
        <f>SUM(AG10:AG15)</f>
        <v>100</v>
      </c>
    </row>
    <row r="17" spans="1:33" ht="15" x14ac:dyDescent="0.25">
      <c r="S17" s="9"/>
      <c r="T17" s="12">
        <v>9</v>
      </c>
      <c r="U17" s="13" t="s">
        <v>103</v>
      </c>
      <c r="V17" s="34">
        <f>1.2</f>
        <v>1.2</v>
      </c>
      <c r="W17" s="33">
        <f>V17/V16*100</f>
        <v>74.999999999999986</v>
      </c>
      <c r="X17" s="33">
        <f>O30</f>
        <v>4800.24</v>
      </c>
      <c r="Y17" s="13"/>
      <c r="AA17" s="12" t="s">
        <v>104</v>
      </c>
      <c r="AB17" s="13"/>
      <c r="AC17" s="14"/>
      <c r="AE17" s="37"/>
      <c r="AF17" s="37"/>
      <c r="AG17" s="37"/>
    </row>
    <row r="18" spans="1:33" ht="12.75" customHeight="1" x14ac:dyDescent="0.2">
      <c r="A18" s="49" t="s">
        <v>45</v>
      </c>
      <c r="B18" s="49" t="s">
        <v>46</v>
      </c>
      <c r="C18" s="73" t="s">
        <v>47</v>
      </c>
      <c r="D18" s="52" t="s">
        <v>48</v>
      </c>
      <c r="E18" s="49" t="s">
        <v>49</v>
      </c>
      <c r="F18" s="73" t="s">
        <v>50</v>
      </c>
      <c r="G18" s="73" t="s">
        <v>51</v>
      </c>
      <c r="H18" s="73" t="s">
        <v>52</v>
      </c>
      <c r="I18" s="76" t="s">
        <v>53</v>
      </c>
      <c r="J18" s="78"/>
      <c r="K18" s="73" t="s">
        <v>54</v>
      </c>
      <c r="L18" s="73" t="s">
        <v>55</v>
      </c>
      <c r="M18" s="76" t="s">
        <v>56</v>
      </c>
      <c r="N18" s="77"/>
      <c r="O18" s="77"/>
      <c r="P18" s="77"/>
      <c r="Q18" s="77"/>
      <c r="R18" s="78"/>
      <c r="S18" s="73" t="s">
        <v>57</v>
      </c>
      <c r="T18" s="12">
        <v>10</v>
      </c>
      <c r="U18" s="13" t="s">
        <v>58</v>
      </c>
      <c r="V18" s="34">
        <v>0.4</v>
      </c>
      <c r="W18" s="33">
        <f>V18/V16*100</f>
        <v>25</v>
      </c>
      <c r="X18" s="33">
        <f>P30</f>
        <v>2933.48</v>
      </c>
      <c r="Y18" s="13"/>
      <c r="AA18" s="12" t="s">
        <v>59</v>
      </c>
      <c r="AB18" s="13"/>
      <c r="AC18" s="14"/>
    </row>
    <row r="19" spans="1:33" x14ac:dyDescent="0.2">
      <c r="A19" s="50"/>
      <c r="B19" s="50"/>
      <c r="C19" s="74"/>
      <c r="D19" s="53"/>
      <c r="E19" s="50"/>
      <c r="F19" s="74"/>
      <c r="G19" s="74"/>
      <c r="H19" s="74"/>
      <c r="I19" s="79"/>
      <c r="J19" s="81"/>
      <c r="K19" s="74"/>
      <c r="L19" s="74"/>
      <c r="M19" s="79"/>
      <c r="N19" s="80"/>
      <c r="O19" s="80"/>
      <c r="P19" s="80"/>
      <c r="Q19" s="80"/>
      <c r="R19" s="81"/>
      <c r="S19" s="74"/>
      <c r="T19" s="12">
        <v>11</v>
      </c>
      <c r="U19" s="13" t="s">
        <v>60</v>
      </c>
      <c r="V19" s="13"/>
      <c r="W19" s="14"/>
      <c r="X19" s="13"/>
      <c r="Y19" s="13"/>
      <c r="AA19" s="12" t="s">
        <v>61</v>
      </c>
      <c r="AB19" s="13"/>
      <c r="AC19" s="14"/>
      <c r="AE19" s="48" t="s">
        <v>62</v>
      </c>
      <c r="AF19" s="48"/>
      <c r="AG19" s="48"/>
    </row>
    <row r="20" spans="1:33" ht="12.75" customHeight="1" x14ac:dyDescent="0.2">
      <c r="A20" s="50"/>
      <c r="B20" s="50"/>
      <c r="C20" s="74"/>
      <c r="D20" s="53"/>
      <c r="E20" s="50"/>
      <c r="F20" s="74"/>
      <c r="G20" s="74"/>
      <c r="H20" s="74"/>
      <c r="I20" s="73" t="s">
        <v>63</v>
      </c>
      <c r="J20" s="49" t="s">
        <v>64</v>
      </c>
      <c r="K20" s="74"/>
      <c r="L20" s="74"/>
      <c r="M20" s="49" t="s">
        <v>101</v>
      </c>
      <c r="N20" s="76" t="s">
        <v>65</v>
      </c>
      <c r="O20" s="77"/>
      <c r="P20" s="77"/>
      <c r="Q20" s="77"/>
      <c r="R20" s="78"/>
      <c r="S20" s="74"/>
      <c r="T20" s="12">
        <v>12</v>
      </c>
      <c r="U20" s="13" t="s">
        <v>66</v>
      </c>
      <c r="V20" s="13"/>
      <c r="W20" s="14"/>
      <c r="X20" s="13"/>
      <c r="Y20" s="13"/>
      <c r="AA20" s="12" t="s">
        <v>67</v>
      </c>
      <c r="AB20" s="13"/>
      <c r="AC20" s="14"/>
    </row>
    <row r="21" spans="1:33" ht="12.75" customHeight="1" x14ac:dyDescent="0.2">
      <c r="A21" s="50"/>
      <c r="B21" s="50"/>
      <c r="C21" s="74"/>
      <c r="D21" s="53"/>
      <c r="E21" s="50"/>
      <c r="F21" s="74"/>
      <c r="G21" s="74"/>
      <c r="H21" s="74"/>
      <c r="I21" s="74"/>
      <c r="J21" s="50"/>
      <c r="K21" s="74"/>
      <c r="L21" s="74"/>
      <c r="M21" s="50"/>
      <c r="N21" s="79"/>
      <c r="O21" s="80"/>
      <c r="P21" s="80"/>
      <c r="Q21" s="80"/>
      <c r="R21" s="81"/>
      <c r="S21" s="74"/>
      <c r="T21" s="12">
        <v>13</v>
      </c>
      <c r="U21" s="13" t="s">
        <v>68</v>
      </c>
      <c r="V21" s="13"/>
      <c r="W21" s="14"/>
      <c r="X21" s="13"/>
      <c r="Y21" s="13"/>
      <c r="AA21" s="12" t="s">
        <v>69</v>
      </c>
      <c r="AB21" s="13"/>
      <c r="AC21" s="14"/>
      <c r="AE21" s="52" t="s">
        <v>70</v>
      </c>
      <c r="AF21" s="49" t="s">
        <v>21</v>
      </c>
      <c r="AG21" s="52" t="s">
        <v>14</v>
      </c>
    </row>
    <row r="22" spans="1:33" x14ac:dyDescent="0.2">
      <c r="A22" s="50"/>
      <c r="B22" s="50"/>
      <c r="C22" s="74"/>
      <c r="D22" s="53"/>
      <c r="E22" s="50"/>
      <c r="F22" s="74"/>
      <c r="G22" s="74"/>
      <c r="H22" s="74"/>
      <c r="I22" s="74"/>
      <c r="J22" s="50"/>
      <c r="K22" s="74"/>
      <c r="L22" s="74"/>
      <c r="M22" s="50"/>
      <c r="N22" s="52" t="s">
        <v>129</v>
      </c>
      <c r="O22" s="52" t="s">
        <v>128</v>
      </c>
      <c r="P22" s="52" t="s">
        <v>127</v>
      </c>
      <c r="Q22" s="52" t="s">
        <v>130</v>
      </c>
      <c r="R22" s="52"/>
      <c r="S22" s="74"/>
      <c r="T22" s="12">
        <v>14</v>
      </c>
      <c r="U22" s="13" t="s">
        <v>71</v>
      </c>
      <c r="V22" s="13"/>
      <c r="W22" s="14"/>
      <c r="X22" s="33">
        <f>Q30</f>
        <v>1333.4</v>
      </c>
      <c r="Y22" s="13"/>
      <c r="AA22" s="12" t="s">
        <v>72</v>
      </c>
      <c r="AB22" s="13"/>
      <c r="AC22" s="14"/>
      <c r="AE22" s="54"/>
      <c r="AF22" s="51"/>
      <c r="AG22" s="54"/>
    </row>
    <row r="23" spans="1:33" x14ac:dyDescent="0.2">
      <c r="A23" s="51"/>
      <c r="B23" s="51"/>
      <c r="C23" s="75"/>
      <c r="D23" s="54"/>
      <c r="E23" s="51"/>
      <c r="F23" s="75"/>
      <c r="G23" s="75"/>
      <c r="H23" s="75"/>
      <c r="I23" s="75"/>
      <c r="J23" s="51"/>
      <c r="K23" s="75"/>
      <c r="L23" s="75"/>
      <c r="M23" s="51"/>
      <c r="N23" s="54"/>
      <c r="O23" s="54"/>
      <c r="P23" s="54"/>
      <c r="Q23" s="54"/>
      <c r="R23" s="54"/>
      <c r="S23" s="75"/>
      <c r="T23" s="12">
        <v>15</v>
      </c>
      <c r="U23" s="13" t="s">
        <v>73</v>
      </c>
      <c r="V23" s="13"/>
      <c r="W23" s="14"/>
      <c r="X23" s="13"/>
      <c r="Y23" s="13"/>
      <c r="AA23" s="12" t="s">
        <v>74</v>
      </c>
      <c r="AB23" s="13"/>
      <c r="AC23" s="14"/>
      <c r="AE23" s="13" t="s">
        <v>114</v>
      </c>
      <c r="AF23" s="13">
        <v>1.6</v>
      </c>
      <c r="AG23" s="33">
        <f>AF23*100/AF25</f>
        <v>100</v>
      </c>
    </row>
    <row r="24" spans="1:33" x14ac:dyDescent="0.2">
      <c r="A24" s="12">
        <v>1</v>
      </c>
      <c r="B24" s="12">
        <v>2</v>
      </c>
      <c r="C24" s="12">
        <v>3</v>
      </c>
      <c r="D24" s="12">
        <v>4</v>
      </c>
      <c r="E24" s="12">
        <v>5</v>
      </c>
      <c r="F24" s="12">
        <v>6</v>
      </c>
      <c r="G24" s="12">
        <v>7</v>
      </c>
      <c r="H24" s="12">
        <v>8</v>
      </c>
      <c r="I24" s="12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12">
        <v>15</v>
      </c>
      <c r="P24" s="12">
        <v>16</v>
      </c>
      <c r="Q24" s="12">
        <v>17</v>
      </c>
      <c r="R24" s="12">
        <v>18</v>
      </c>
      <c r="S24" s="17">
        <v>19</v>
      </c>
      <c r="T24" s="12">
        <v>16</v>
      </c>
      <c r="U24" s="13" t="s">
        <v>75</v>
      </c>
      <c r="V24" s="13"/>
      <c r="W24" s="14"/>
      <c r="X24" s="13"/>
      <c r="Y24" s="13"/>
      <c r="AA24" s="12" t="s">
        <v>76</v>
      </c>
      <c r="AB24" s="13">
        <v>1.2</v>
      </c>
      <c r="AC24" s="33">
        <v>75</v>
      </c>
      <c r="AE24" s="13" t="s">
        <v>115</v>
      </c>
      <c r="AF24" s="13"/>
      <c r="AG24" s="33">
        <f>AF24*100/AF25</f>
        <v>0</v>
      </c>
    </row>
    <row r="25" spans="1:33" ht="13.5" x14ac:dyDescent="0.2">
      <c r="A25" s="26" t="s">
        <v>77</v>
      </c>
      <c r="B25" s="82">
        <v>1</v>
      </c>
      <c r="C25" s="82">
        <v>13</v>
      </c>
      <c r="D25" s="82">
        <v>8</v>
      </c>
      <c r="E25" s="83">
        <v>0.6</v>
      </c>
      <c r="F25" s="82" t="s">
        <v>105</v>
      </c>
      <c r="G25" s="82" t="s">
        <v>119</v>
      </c>
      <c r="H25" s="82" t="s">
        <v>116</v>
      </c>
      <c r="I25" s="82" t="s">
        <v>106</v>
      </c>
      <c r="J25" s="82" t="s">
        <v>100</v>
      </c>
      <c r="K25" s="82" t="s">
        <v>125</v>
      </c>
      <c r="L25" s="82" t="s">
        <v>131</v>
      </c>
      <c r="M25" s="94">
        <f>SUM(N25:R25)</f>
        <v>4000.2</v>
      </c>
      <c r="N25" s="94">
        <f>(6667/10)*2*E25</f>
        <v>800.04000000000008</v>
      </c>
      <c r="O25" s="94">
        <f>(6667/10)*6*E25</f>
        <v>2400.12</v>
      </c>
      <c r="P25" s="94"/>
      <c r="Q25" s="94">
        <f>(6667/10)*2*E25</f>
        <v>800.04000000000008</v>
      </c>
      <c r="R25" s="94"/>
      <c r="S25" s="84"/>
      <c r="T25" s="12">
        <v>17</v>
      </c>
      <c r="U25" s="13" t="s">
        <v>78</v>
      </c>
      <c r="V25" s="13"/>
      <c r="W25" s="14"/>
      <c r="X25" s="13"/>
      <c r="Y25" s="13"/>
      <c r="AA25" s="12" t="s">
        <v>79</v>
      </c>
      <c r="AB25" s="13"/>
      <c r="AC25" s="14"/>
      <c r="AE25" s="93" t="s">
        <v>44</v>
      </c>
      <c r="AF25" s="93">
        <f>SUM(AF23:AF24)</f>
        <v>1.6</v>
      </c>
      <c r="AG25" s="93">
        <f>SUM(AG23:AG24)</f>
        <v>100</v>
      </c>
    </row>
    <row r="26" spans="1:33" ht="13.5" x14ac:dyDescent="0.2">
      <c r="A26" s="26"/>
      <c r="B26" s="82">
        <v>2</v>
      </c>
      <c r="C26" s="82">
        <v>6</v>
      </c>
      <c r="D26" s="82">
        <v>6</v>
      </c>
      <c r="E26" s="83">
        <v>0.2</v>
      </c>
      <c r="F26" s="82" t="s">
        <v>105</v>
      </c>
      <c r="G26" s="82" t="s">
        <v>119</v>
      </c>
      <c r="H26" s="82" t="s">
        <v>116</v>
      </c>
      <c r="I26" s="82" t="s">
        <v>124</v>
      </c>
      <c r="J26" s="82" t="s">
        <v>100</v>
      </c>
      <c r="K26" s="82" t="s">
        <v>125</v>
      </c>
      <c r="L26" s="82" t="s">
        <v>107</v>
      </c>
      <c r="M26" s="94">
        <f t="shared" ref="M26:M29" si="0">SUM(N26:R26)</f>
        <v>1333.4</v>
      </c>
      <c r="N26" s="94">
        <f t="shared" ref="N26:N28" si="1">(6667/10)*2*E26</f>
        <v>266.68</v>
      </c>
      <c r="O26" s="94">
        <f t="shared" ref="O26:P29" si="2">(6667/10)*6*E26</f>
        <v>800.04000000000008</v>
      </c>
      <c r="P26" s="94">
        <f>(6667/10)*2*E26</f>
        <v>266.68</v>
      </c>
      <c r="Q26" s="82">
        <v>0</v>
      </c>
      <c r="R26" s="82"/>
      <c r="S26" s="84"/>
      <c r="T26" s="12">
        <v>19</v>
      </c>
      <c r="U26" s="13" t="s">
        <v>80</v>
      </c>
      <c r="V26" s="13"/>
      <c r="W26" s="14"/>
      <c r="X26" s="13"/>
      <c r="Y26" s="13"/>
      <c r="AA26" s="12" t="s">
        <v>81</v>
      </c>
      <c r="AB26" s="13"/>
      <c r="AC26" s="14"/>
      <c r="AE26" s="72" t="s">
        <v>84</v>
      </c>
      <c r="AF26" s="72"/>
      <c r="AG26" s="72"/>
    </row>
    <row r="27" spans="1:33" ht="12.75" customHeight="1" x14ac:dyDescent="0.2">
      <c r="A27" s="26"/>
      <c r="B27" s="82">
        <v>3</v>
      </c>
      <c r="C27" s="82">
        <v>18</v>
      </c>
      <c r="D27" s="82">
        <v>27</v>
      </c>
      <c r="E27" s="83">
        <v>0.3</v>
      </c>
      <c r="F27" s="82" t="s">
        <v>105</v>
      </c>
      <c r="G27" s="82" t="s">
        <v>119</v>
      </c>
      <c r="H27" s="82" t="s">
        <v>116</v>
      </c>
      <c r="I27" s="82" t="s">
        <v>124</v>
      </c>
      <c r="J27" s="82" t="s">
        <v>100</v>
      </c>
      <c r="K27" s="82" t="s">
        <v>125</v>
      </c>
      <c r="L27" s="82" t="s">
        <v>107</v>
      </c>
      <c r="M27" s="94">
        <f t="shared" si="0"/>
        <v>2000.1</v>
      </c>
      <c r="N27" s="94">
        <f t="shared" si="1"/>
        <v>400.02000000000004</v>
      </c>
      <c r="O27" s="94">
        <f t="shared" si="2"/>
        <v>1200.06</v>
      </c>
      <c r="P27" s="94">
        <f t="shared" ref="P27:P28" si="3">(6667/10)*2*E27</f>
        <v>400.02000000000004</v>
      </c>
      <c r="Q27" s="82">
        <v>0</v>
      </c>
      <c r="R27" s="82"/>
      <c r="S27" s="84"/>
      <c r="T27" s="12">
        <v>20</v>
      </c>
      <c r="U27" s="13" t="s">
        <v>82</v>
      </c>
      <c r="V27" s="13"/>
      <c r="W27" s="33"/>
      <c r="X27" s="13"/>
      <c r="Y27" s="13"/>
      <c r="AA27" s="12" t="s">
        <v>83</v>
      </c>
      <c r="AB27" s="13"/>
      <c r="AC27" s="14"/>
      <c r="AE27" s="52" t="s">
        <v>88</v>
      </c>
      <c r="AF27" s="49" t="s">
        <v>21</v>
      </c>
      <c r="AG27" s="52" t="s">
        <v>14</v>
      </c>
    </row>
    <row r="28" spans="1:33" ht="13.5" customHeight="1" x14ac:dyDescent="0.2">
      <c r="A28" s="27"/>
      <c r="B28" s="85">
        <v>4</v>
      </c>
      <c r="C28" s="82">
        <v>18</v>
      </c>
      <c r="D28" s="85">
        <v>27</v>
      </c>
      <c r="E28" s="86">
        <v>0.1</v>
      </c>
      <c r="F28" s="85" t="s">
        <v>105</v>
      </c>
      <c r="G28" s="82" t="s">
        <v>119</v>
      </c>
      <c r="H28" s="82" t="s">
        <v>121</v>
      </c>
      <c r="I28" s="82" t="s">
        <v>124</v>
      </c>
      <c r="J28" s="82" t="s">
        <v>100</v>
      </c>
      <c r="K28" s="82" t="s">
        <v>125</v>
      </c>
      <c r="L28" s="82" t="s">
        <v>107</v>
      </c>
      <c r="M28" s="94">
        <f t="shared" si="0"/>
        <v>666.7</v>
      </c>
      <c r="N28" s="94">
        <f t="shared" si="1"/>
        <v>133.34</v>
      </c>
      <c r="O28" s="94">
        <f t="shared" si="2"/>
        <v>400.02000000000004</v>
      </c>
      <c r="P28" s="94">
        <f t="shared" si="3"/>
        <v>133.34</v>
      </c>
      <c r="Q28" s="85">
        <v>0</v>
      </c>
      <c r="R28" s="85"/>
      <c r="S28" s="87"/>
      <c r="T28" s="12">
        <v>21</v>
      </c>
      <c r="U28" s="13" t="s">
        <v>86</v>
      </c>
      <c r="V28" s="13"/>
      <c r="W28" s="14"/>
      <c r="X28" s="13"/>
      <c r="Y28" s="13"/>
      <c r="AA28" s="12" t="s">
        <v>87</v>
      </c>
      <c r="AB28" s="13"/>
      <c r="AC28" s="14"/>
      <c r="AE28" s="54"/>
      <c r="AF28" s="51"/>
      <c r="AG28" s="54"/>
    </row>
    <row r="29" spans="1:33" ht="13.5" x14ac:dyDescent="0.2">
      <c r="A29" s="27"/>
      <c r="B29" s="85">
        <v>5</v>
      </c>
      <c r="C29" s="85">
        <v>24</v>
      </c>
      <c r="D29" s="85">
        <v>1</v>
      </c>
      <c r="E29" s="86">
        <v>0.4</v>
      </c>
      <c r="F29" s="85" t="s">
        <v>105</v>
      </c>
      <c r="G29" s="82" t="s">
        <v>120</v>
      </c>
      <c r="H29" s="82" t="s">
        <v>116</v>
      </c>
      <c r="I29" s="82" t="s">
        <v>124</v>
      </c>
      <c r="J29" s="82" t="s">
        <v>100</v>
      </c>
      <c r="K29" s="82" t="s">
        <v>125</v>
      </c>
      <c r="L29" s="82" t="s">
        <v>126</v>
      </c>
      <c r="M29" s="94">
        <f t="shared" si="0"/>
        <v>2666.8</v>
      </c>
      <c r="N29" s="85"/>
      <c r="O29" s="94"/>
      <c r="P29" s="94">
        <f>(6667/10)*8*E29</f>
        <v>2133.44</v>
      </c>
      <c r="Q29" s="94">
        <f>(6667/10)*2*E29</f>
        <v>533.36</v>
      </c>
      <c r="R29" s="85"/>
      <c r="S29" s="85"/>
      <c r="T29" s="39">
        <v>23</v>
      </c>
      <c r="U29" s="13" t="s">
        <v>89</v>
      </c>
      <c r="V29" s="13"/>
      <c r="W29" s="14"/>
      <c r="X29" s="13"/>
      <c r="Y29" s="13"/>
      <c r="AA29" s="12" t="s">
        <v>117</v>
      </c>
      <c r="AB29" s="13">
        <v>0.4</v>
      </c>
      <c r="AC29" s="33">
        <v>25</v>
      </c>
      <c r="AE29" s="19" t="s">
        <v>90</v>
      </c>
      <c r="AF29" s="44">
        <v>1.6</v>
      </c>
      <c r="AG29" s="14">
        <v>100</v>
      </c>
    </row>
    <row r="30" spans="1:33" x14ac:dyDescent="0.2">
      <c r="A30" s="30" t="s">
        <v>85</v>
      </c>
      <c r="B30" s="88" t="s">
        <v>102</v>
      </c>
      <c r="C30" s="85"/>
      <c r="D30" s="88" t="s">
        <v>102</v>
      </c>
      <c r="E30" s="89">
        <f>SUM(E25:E29)</f>
        <v>1.6</v>
      </c>
      <c r="F30" s="88" t="s">
        <v>102</v>
      </c>
      <c r="G30" s="88" t="s">
        <v>102</v>
      </c>
      <c r="H30" s="88" t="s">
        <v>102</v>
      </c>
      <c r="I30" s="88" t="s">
        <v>102</v>
      </c>
      <c r="J30" s="88" t="s">
        <v>102</v>
      </c>
      <c r="K30" s="88" t="s">
        <v>102</v>
      </c>
      <c r="L30" s="88" t="s">
        <v>102</v>
      </c>
      <c r="M30" s="90">
        <f>SUM(M25:M29)</f>
        <v>10667.2</v>
      </c>
      <c r="N30" s="90">
        <f>SUM(N25:N29)</f>
        <v>1600.08</v>
      </c>
      <c r="O30" s="90">
        <f>SUM(O25:O29)</f>
        <v>4800.24</v>
      </c>
      <c r="P30" s="90">
        <f>SUM(P25:P29)</f>
        <v>2933.48</v>
      </c>
      <c r="Q30" s="90">
        <f>SUM(Q25:Q29)</f>
        <v>1333.4</v>
      </c>
      <c r="R30" s="88"/>
      <c r="S30" s="88"/>
      <c r="T30" s="8"/>
      <c r="U30" s="9"/>
      <c r="V30" s="9"/>
      <c r="W30" s="38"/>
      <c r="X30" s="9"/>
      <c r="Y30" s="9"/>
      <c r="AA30" s="8"/>
      <c r="AB30" s="9"/>
      <c r="AC30" s="38"/>
      <c r="AE30" s="67"/>
      <c r="AF30" s="67"/>
      <c r="AG30" s="67"/>
    </row>
    <row r="31" spans="1:33" ht="12.75" customHeight="1" x14ac:dyDescent="0.2">
      <c r="A31" s="26" t="s">
        <v>108</v>
      </c>
      <c r="B31" s="85" t="s">
        <v>1</v>
      </c>
      <c r="C31" s="88" t="s">
        <v>1</v>
      </c>
      <c r="D31" s="85" t="s">
        <v>1</v>
      </c>
      <c r="E31" s="85" t="s">
        <v>1</v>
      </c>
      <c r="F31" s="85" t="s">
        <v>1</v>
      </c>
      <c r="G31" s="85" t="s">
        <v>1</v>
      </c>
      <c r="H31" s="85" t="s">
        <v>1</v>
      </c>
      <c r="I31" s="82" t="s">
        <v>1</v>
      </c>
      <c r="J31" s="82" t="s">
        <v>1</v>
      </c>
      <c r="K31" s="82" t="s">
        <v>1</v>
      </c>
      <c r="L31" s="82" t="s">
        <v>1</v>
      </c>
      <c r="M31" s="91" t="s">
        <v>1</v>
      </c>
      <c r="N31" s="91" t="s">
        <v>1</v>
      </c>
      <c r="O31" s="91" t="s">
        <v>1</v>
      </c>
      <c r="P31" s="91" t="s">
        <v>1</v>
      </c>
      <c r="Q31" s="91" t="s">
        <v>1</v>
      </c>
      <c r="R31" s="92"/>
      <c r="S31" s="92"/>
      <c r="T31" s="8"/>
      <c r="U31" s="9"/>
      <c r="V31" s="9"/>
      <c r="W31" s="38"/>
      <c r="X31" s="9"/>
      <c r="Y31" s="9"/>
      <c r="AA31" s="8"/>
      <c r="AB31" s="9"/>
      <c r="AC31" s="38"/>
      <c r="AE31" s="68"/>
      <c r="AF31" s="69"/>
      <c r="AG31" s="68"/>
    </row>
    <row r="32" spans="1:33" x14ac:dyDescent="0.2">
      <c r="A32" s="27"/>
      <c r="B32" s="92"/>
      <c r="C32" s="85" t="s">
        <v>1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8"/>
      <c r="U32" s="9"/>
      <c r="V32" s="9"/>
      <c r="W32" s="38"/>
      <c r="X32" s="9"/>
      <c r="Y32" s="9"/>
      <c r="AA32" s="8"/>
      <c r="AB32" s="9"/>
      <c r="AC32" s="38"/>
      <c r="AE32" s="68"/>
      <c r="AF32" s="69"/>
      <c r="AG32" s="68"/>
    </row>
    <row r="33" spans="1:33" x14ac:dyDescent="0.2">
      <c r="A33" s="30" t="s">
        <v>85</v>
      </c>
      <c r="B33" s="30" t="s">
        <v>102</v>
      </c>
      <c r="C33" s="27"/>
      <c r="D33" s="30" t="s">
        <v>102</v>
      </c>
      <c r="E33" s="31" t="str">
        <f>E31</f>
        <v xml:space="preserve"> </v>
      </c>
      <c r="F33" s="30" t="s">
        <v>102</v>
      </c>
      <c r="G33" s="30" t="s">
        <v>102</v>
      </c>
      <c r="H33" s="30" t="s">
        <v>102</v>
      </c>
      <c r="I33" s="30" t="s">
        <v>102</v>
      </c>
      <c r="J33" s="30" t="s">
        <v>102</v>
      </c>
      <c r="K33" s="30" t="s">
        <v>102</v>
      </c>
      <c r="L33" s="30" t="s">
        <v>102</v>
      </c>
      <c r="M33" s="32" t="s">
        <v>1</v>
      </c>
      <c r="N33" s="32" t="str">
        <f>N31</f>
        <v xml:space="preserve"> </v>
      </c>
      <c r="O33" s="32" t="str">
        <f>O31</f>
        <v xml:space="preserve"> </v>
      </c>
      <c r="P33" s="32" t="str">
        <f>P31</f>
        <v xml:space="preserve"> </v>
      </c>
      <c r="Q33" s="32" t="str">
        <f>Q31</f>
        <v xml:space="preserve"> </v>
      </c>
      <c r="R33" s="30"/>
      <c r="S33" s="30"/>
      <c r="T33" s="8"/>
      <c r="U33" s="9"/>
      <c r="V33" s="9"/>
      <c r="W33" s="38"/>
      <c r="X33" s="9"/>
      <c r="Y33" s="9"/>
      <c r="AA33" s="8"/>
      <c r="AB33" s="9"/>
      <c r="AC33" s="38"/>
      <c r="AE33" s="9"/>
      <c r="AF33" s="9"/>
      <c r="AG33" s="38"/>
    </row>
    <row r="34" spans="1:33" ht="15.75" customHeight="1" x14ac:dyDescent="0.25">
      <c r="A34" s="18" t="s">
        <v>91</v>
      </c>
      <c r="B34" s="25"/>
      <c r="C34" s="30" t="s">
        <v>102</v>
      </c>
      <c r="D34" s="25"/>
      <c r="E34" s="29"/>
      <c r="F34" s="25"/>
      <c r="G34" s="25"/>
      <c r="H34" s="28"/>
      <c r="I34" s="25"/>
      <c r="J34" s="25"/>
      <c r="K34" s="25"/>
      <c r="L34" s="25"/>
      <c r="M34" s="64"/>
      <c r="N34" s="65"/>
      <c r="O34" s="65"/>
      <c r="P34" s="65"/>
      <c r="Q34" s="65"/>
      <c r="R34" s="65"/>
      <c r="S34" s="66"/>
      <c r="AE34" s="9"/>
      <c r="AF34" s="40"/>
      <c r="AG34" s="41"/>
    </row>
    <row r="35" spans="1:33" ht="14.25" x14ac:dyDescent="0.2">
      <c r="A35" s="13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AE35" s="42"/>
      <c r="AF35" s="42"/>
      <c r="AG35" s="42"/>
    </row>
    <row r="36" spans="1:33" x14ac:dyDescent="0.2">
      <c r="A36" s="30" t="s">
        <v>85</v>
      </c>
      <c r="B36" s="30" t="s">
        <v>102</v>
      </c>
      <c r="C36" s="25"/>
      <c r="D36" s="30" t="s">
        <v>102</v>
      </c>
      <c r="E36" s="31" t="s">
        <v>1</v>
      </c>
      <c r="F36" s="30" t="s">
        <v>102</v>
      </c>
      <c r="G36" s="30" t="s">
        <v>102</v>
      </c>
      <c r="H36" s="30" t="s">
        <v>102</v>
      </c>
      <c r="I36" s="30" t="s">
        <v>102</v>
      </c>
      <c r="J36" s="30" t="s">
        <v>102</v>
      </c>
      <c r="K36" s="30" t="s">
        <v>102</v>
      </c>
      <c r="L36" s="30" t="s">
        <v>102</v>
      </c>
      <c r="M36" s="30"/>
      <c r="N36" s="30"/>
      <c r="O36" s="30"/>
      <c r="P36" s="30"/>
      <c r="Q36" s="30"/>
      <c r="R36" s="30"/>
      <c r="S36" s="30"/>
      <c r="T36" s="10" t="s">
        <v>132</v>
      </c>
      <c r="U36" s="10"/>
      <c r="V36" s="10"/>
      <c r="W36" s="10"/>
      <c r="X36" s="10"/>
      <c r="Y36" s="10"/>
      <c r="Z36" s="10"/>
      <c r="AA36" s="70" t="s">
        <v>113</v>
      </c>
      <c r="AB36" s="71"/>
    </row>
    <row r="37" spans="1:33" x14ac:dyDescent="0.2">
      <c r="A37" s="30" t="s">
        <v>92</v>
      </c>
      <c r="B37" s="30" t="s">
        <v>102</v>
      </c>
      <c r="C37" s="30" t="s">
        <v>102</v>
      </c>
      <c r="D37" s="30" t="s">
        <v>102</v>
      </c>
      <c r="E37" s="31">
        <v>1.6</v>
      </c>
      <c r="F37" s="30" t="s">
        <v>102</v>
      </c>
      <c r="G37" s="30" t="s">
        <v>102</v>
      </c>
      <c r="H37" s="30" t="s">
        <v>102</v>
      </c>
      <c r="I37" s="30" t="s">
        <v>102</v>
      </c>
      <c r="J37" s="30" t="s">
        <v>102</v>
      </c>
      <c r="K37" s="30" t="s">
        <v>102</v>
      </c>
      <c r="L37" s="30" t="s">
        <v>102</v>
      </c>
      <c r="M37" s="32">
        <f>M30</f>
        <v>10667.2</v>
      </c>
      <c r="N37" s="32">
        <f t="shared" ref="N37:Q37" si="4">N30</f>
        <v>1600.08</v>
      </c>
      <c r="O37" s="32">
        <f t="shared" si="4"/>
        <v>4800.24</v>
      </c>
      <c r="P37" s="32">
        <f t="shared" si="4"/>
        <v>2933.48</v>
      </c>
      <c r="Q37" s="32">
        <f t="shared" si="4"/>
        <v>1333.4</v>
      </c>
      <c r="R37" s="30"/>
      <c r="S37" s="30"/>
      <c r="V37" s="1" t="s">
        <v>93</v>
      </c>
      <c r="Y37" s="1" t="s">
        <v>94</v>
      </c>
      <c r="AA37" s="60" t="s">
        <v>95</v>
      </c>
      <c r="AB37" s="60"/>
    </row>
    <row r="38" spans="1:33" x14ac:dyDescent="0.2">
      <c r="C38" s="30" t="s">
        <v>102</v>
      </c>
      <c r="Q38" s="45"/>
    </row>
    <row r="42" spans="1:33" x14ac:dyDescent="0.2">
      <c r="Z42" s="20"/>
    </row>
    <row r="43" spans="1:33" x14ac:dyDescent="0.2">
      <c r="Z43" s="20"/>
    </row>
    <row r="44" spans="1:33" x14ac:dyDescent="0.2">
      <c r="Z44" s="20"/>
    </row>
  </sheetData>
  <mergeCells count="73">
    <mergeCell ref="AG27:AG28"/>
    <mergeCell ref="AF27:AF28"/>
    <mergeCell ref="AE27:AE28"/>
    <mergeCell ref="C18:C23"/>
    <mergeCell ref="B18:B23"/>
    <mergeCell ref="N22:N23"/>
    <mergeCell ref="AG21:AG22"/>
    <mergeCell ref="AF21:AF22"/>
    <mergeCell ref="AE21:AE22"/>
    <mergeCell ref="N20:R21"/>
    <mergeCell ref="R22:R23"/>
    <mergeCell ref="Q22:Q23"/>
    <mergeCell ref="P22:P23"/>
    <mergeCell ref="O22:O23"/>
    <mergeCell ref="AE25:AG25"/>
    <mergeCell ref="AG31:AG32"/>
    <mergeCell ref="AA36:AB36"/>
    <mergeCell ref="AE30:AG30"/>
    <mergeCell ref="A18:A23"/>
    <mergeCell ref="AE26:AG26"/>
    <mergeCell ref="H18:H23"/>
    <mergeCell ref="G18:G23"/>
    <mergeCell ref="F18:F23"/>
    <mergeCell ref="E18:E23"/>
    <mergeCell ref="D18:D23"/>
    <mergeCell ref="M20:M23"/>
    <mergeCell ref="J20:J23"/>
    <mergeCell ref="I20:I23"/>
    <mergeCell ref="AE19:AG19"/>
    <mergeCell ref="S18:S23"/>
    <mergeCell ref="M18:R19"/>
    <mergeCell ref="AE8:AE9"/>
    <mergeCell ref="AF8:AF9"/>
    <mergeCell ref="A8:E8"/>
    <mergeCell ref="A9:E9"/>
    <mergeCell ref="AA37:AB37"/>
    <mergeCell ref="M34:S34"/>
    <mergeCell ref="A15:S15"/>
    <mergeCell ref="A13:S13"/>
    <mergeCell ref="A14:S14"/>
    <mergeCell ref="AE31:AE32"/>
    <mergeCell ref="AF31:AF32"/>
    <mergeCell ref="L18:L23"/>
    <mergeCell ref="K18:K23"/>
    <mergeCell ref="I18:J19"/>
    <mergeCell ref="A10:E10"/>
    <mergeCell ref="L8:R8"/>
    <mergeCell ref="L9:R9"/>
    <mergeCell ref="L10:R10"/>
    <mergeCell ref="A11:E11"/>
    <mergeCell ref="L11:R11"/>
    <mergeCell ref="T1:AG1"/>
    <mergeCell ref="K2:S2"/>
    <mergeCell ref="AD2:AH2"/>
    <mergeCell ref="K3:S3"/>
    <mergeCell ref="T3:Y3"/>
    <mergeCell ref="AD3:AG3"/>
    <mergeCell ref="T4:AG4"/>
    <mergeCell ref="T6:Y6"/>
    <mergeCell ref="AE6:AG6"/>
    <mergeCell ref="T7:T9"/>
    <mergeCell ref="U7:U9"/>
    <mergeCell ref="V7:V9"/>
    <mergeCell ref="W7:W9"/>
    <mergeCell ref="X7:Y7"/>
    <mergeCell ref="AA7:AC7"/>
    <mergeCell ref="AE7:AG7"/>
    <mergeCell ref="AG8:AG9"/>
    <mergeCell ref="X8:X9"/>
    <mergeCell ref="Y8:Y9"/>
    <mergeCell ref="AA8:AA9"/>
    <mergeCell ref="AB8:AB9"/>
    <mergeCell ref="AC8:AC9"/>
  </mergeCells>
  <printOptions horizontalCentered="1"/>
  <pageMargins left="0.19685039370078741" right="0.19685039370078741" top="0.59" bottom="0.39370078740157483" header="0.35" footer="0.51181102362204722"/>
  <pageSetup paperSize="9" scale="92" orientation="landscape" errors="blank" r:id="rId1"/>
  <headerFooter alignWithMargins="0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Додаток6_Ф05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Мирослава</cp:lastModifiedBy>
  <cp:lastPrinted>2018-02-27T11:20:24Z</cp:lastPrinted>
  <dcterms:created xsi:type="dcterms:W3CDTF">2015-10-26T12:05:25Z</dcterms:created>
  <dcterms:modified xsi:type="dcterms:W3CDTF">2018-02-27T18:01:52Z</dcterms:modified>
</cp:coreProperties>
</file>